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Bourgogne Franche Comtée-Tramayes V2019/"/>
    </mc:Choice>
  </mc:AlternateContent>
  <xr:revisionPtr revIDLastSave="0" documentId="13_ncr:1_{E8CA335A-2DC9-1043-B3A5-31488764D902}" xr6:coauthVersionLast="47" xr6:coauthVersionMax="47" xr10:uidLastSave="{00000000-0000-0000-0000-000000000000}"/>
  <bookViews>
    <workbookView xWindow="0" yWindow="46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D4" i="1"/>
  <c r="K1" i="1"/>
  <c r="A5" i="1"/>
  <c r="B21" i="1"/>
  <c r="K16" i="1" l="1"/>
  <c r="L8" i="1"/>
  <c r="L4" i="1"/>
  <c r="L9" i="1"/>
  <c r="L6" i="1"/>
  <c r="L5" i="1"/>
  <c r="L7" i="1"/>
  <c r="J16" i="1"/>
  <c r="D5" i="1" l="1"/>
  <c r="C4" i="1"/>
  <c r="M1" i="1"/>
  <c r="L1" i="1"/>
  <c r="N1" i="1"/>
  <c r="P1" i="1"/>
  <c r="O1" i="1"/>
  <c r="B45" i="1"/>
  <c r="C22" i="1" s="1"/>
  <c r="D22" i="1" s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M4" i="1" l="1"/>
  <c r="M7" i="1"/>
  <c r="N8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<sst xmlns="http://schemas.openxmlformats.org/spreadsheetml/2006/main" count="76" uniqueCount="71">
  <si>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</si>
  <si>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</si>
  <si>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</si>
  <si>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</si>
  <si>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</si>
  <si>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</si>
  <si>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</si>
  <si>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</si>
  <si>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</si>
  <si>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</si>
  <si>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</si>
  <si>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</si>
  <si>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</si>
  <si>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</si>
  <si>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</si>
  <si>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</si>
  <si>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</si>
  <si>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</si>
  <si>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</si>
  <si>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</si>
  <si>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</si>
  <si>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</si>
  <si>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</si>
  <si>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</si>
  <si>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</si>
  <si>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</si>
  <si>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</si>
  <si>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</si>
  <si>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</si>
  <si>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</si>
  <si>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</si>
  <si>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</si>
  <si>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</si>
  <si>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</si>
  <si>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</si>
  <si>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</si>
  <si>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</si>
  <si>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</si>
  <si>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</si>
  <si>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</si>
  <si>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</si>
  <si>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</si>
  <si>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</si>
  <si>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</si>
  <si>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</si>
  <si>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</si>
  <si>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</si>
  <si>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</si>
  <si>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</si>
  <si>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</si>
  <si>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</si>
  <si>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</si>
  <si>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</si>
  <si>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</si>
  <si>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</si>
  <si>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</si>
  <si>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</si>
  <si>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</si>
  <si>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</si>
  <si>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</si>
  <si>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</si>
  <si>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</si>
  <si>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</si>
  <si>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</si>
  <si>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</si>
  <si>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Saone &amp; Loire</t>
  </si>
  <si>
    <t>CC Saint Cyr Mère Boitier</t>
  </si>
  <si>
    <t>Tramayes</t>
  </si>
  <si>
    <t>prorata BFC</t>
  </si>
  <si>
    <t>NB le p+e de la France est pris égal à la somme des p+e régionaux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</si>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</sst>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C0C0C"/>
      <name val="Arial"/>
      <family val="2"/>
    </font>
    <font>
      <b/>
      <sz val="12"/>
      <color rgb="FF002060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" fontId="7" fillId="4" borderId="0" xfId="2" applyNumberFormat="1" applyFont="1" applyFill="1" applyAlignment="1">
      <alignment horizontal="right"/>
    </xf>
    <xf numFmtId="1" fontId="12" fillId="0" borderId="0" xfId="0" applyNumberFormat="1" applyFont="1"/>
    <xf numFmtId="0" fontId="7" fillId="5" borderId="0" xfId="0" applyFont="1" applyFill="1" applyAlignment="1">
      <alignment horizontal="right"/>
    </xf>
    <xf numFmtId="3" fontId="11" fillId="5" borderId="0" xfId="0" applyNumberFormat="1" applyFont="1" applyFill="1"/>
    <xf numFmtId="1" fontId="11" fillId="5" borderId="0" xfId="0" applyNumberFormat="1" applyFont="1" applyFill="1"/>
    <xf numFmtId="1" fontId="12" fillId="5" borderId="0" xfId="0" applyNumberFormat="1" applyFont="1" applyFill="1" applyAlignment="1">
      <alignment horizontal="right"/>
    </xf>
    <xf numFmtId="1" fontId="12" fillId="5" borderId="0" xfId="0" applyNumberFormat="1" applyFont="1" applyFill="1"/>
    <xf numFmtId="0" fontId="12" fillId="0" borderId="0" xfId="0" applyFont="1"/>
    <xf numFmtId="0" fontId="6" fillId="5" borderId="0" xfId="0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vertical="center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BFC</v>
      </c>
      <c r="L1" s="15" t="str">
        <f>A5</f>
        <v>Bourgogne-Franche-Comté</v>
      </c>
      <c r="M1" s="15" t="str">
        <f>A6</f>
        <v>Saone &amp; Loire</v>
      </c>
      <c r="N1" s="15" t="str">
        <f>A7</f>
        <v>CC Saint Cyr Mère Boitier</v>
      </c>
      <c r="O1" s="15" t="str">
        <f>A8</f>
        <v>Tramayes</v>
      </c>
      <c r="P1" s="15" t="str">
        <f>A8</f>
        <v>Tramayes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5.7676501868907355</v>
      </c>
      <c r="L4" s="10">
        <f>(K4+(K4/K10)*K15)</f>
        <v>8.7661948657640245</v>
      </c>
      <c r="M4" s="10">
        <f>L4*F6*G6</f>
        <v>1.6750566413756782</v>
      </c>
      <c r="N4" s="8">
        <f>L4*F7*G7*1000000</f>
        <v>23002.216837937409</v>
      </c>
      <c r="O4" s="8">
        <f>L4*F8*G8*1000000</f>
        <v>2964.9270955619963</v>
      </c>
      <c r="P4" s="11">
        <f>O4/O10</f>
        <v>0.31192660550458712</v>
      </c>
      <c r="Q4" s="7"/>
    </row>
    <row r="5" spans="1:20" x14ac:dyDescent="0.2">
      <c r="A5" s="20" t="str">
        <f>B21</f>
        <v>Bourgogne-Franche-Comté</v>
      </c>
      <c r="B5" s="26">
        <v>2811423</v>
      </c>
      <c r="C5" s="27">
        <v>1071901</v>
      </c>
      <c r="D5" s="24">
        <f t="shared" ref="D5:D8" si="0">B5+C5</f>
        <v>3883324</v>
      </c>
      <c r="E5" s="33">
        <v>21480</v>
      </c>
      <c r="F5" s="12">
        <f>D5/D4</f>
        <v>4.1442697695162921E-2</v>
      </c>
      <c r="G5" s="6">
        <f>E5/E4</f>
        <v>0.97459165154264971</v>
      </c>
      <c r="H5" s="6"/>
      <c r="I5" s="17" t="s">
        <v>4</v>
      </c>
      <c r="J5" s="9">
        <v>75</v>
      </c>
      <c r="K5" s="9">
        <f>J5*F5*G5*1.05</f>
        <v>3.1806894413000379</v>
      </c>
      <c r="L5" s="10">
        <f>(K5+(K5/K10)*K15)</f>
        <v>4.834298639208102</v>
      </c>
      <c r="M5" s="10">
        <f>L5*F6*G6</f>
        <v>0.92374447134688153</v>
      </c>
      <c r="N5" s="8">
        <f>L5*F7*G7*1000000</f>
        <v>12685.046050333129</v>
      </c>
      <c r="O5" s="8">
        <f>L5*F8*G8*1000000</f>
        <v>1635.0700894643362</v>
      </c>
      <c r="P5" s="11">
        <f>O5/O10</f>
        <v>0.17201834862385321</v>
      </c>
      <c r="Q5" s="7"/>
    </row>
    <row r="6" spans="1:20" x14ac:dyDescent="0.2">
      <c r="A6" s="37" t="s">
        <v>65</v>
      </c>
      <c r="B6" s="28">
        <v>553595</v>
      </c>
      <c r="C6" s="28">
        <v>210857</v>
      </c>
      <c r="D6" s="8">
        <f>B6+C6</f>
        <v>764452</v>
      </c>
      <c r="E6" s="34">
        <v>20850</v>
      </c>
      <c r="F6" s="12">
        <f>D6/D5</f>
        <v>0.19685506540273229</v>
      </c>
      <c r="G6" s="6">
        <f>E6/E5</f>
        <v>0.97067039106145248</v>
      </c>
      <c r="H6" s="6"/>
      <c r="I6" s="17" t="s">
        <v>5</v>
      </c>
      <c r="J6" s="9">
        <v>83</v>
      </c>
      <c r="K6" s="9">
        <f>J6*F5*G5*1.05</f>
        <v>3.5199629817053757</v>
      </c>
      <c r="L6" s="10">
        <f>(K6+(K6/K10)*K15)</f>
        <v>5.3499571607236334</v>
      </c>
      <c r="M6" s="10">
        <f>L6*F6*G6</f>
        <v>1.0222772149572157</v>
      </c>
      <c r="N6" s="8">
        <f>L6*F7*G7*1000000</f>
        <v>14038.117629035332</v>
      </c>
      <c r="O6" s="8">
        <f>L6*F8*G8*1000000</f>
        <v>1809.4775656738657</v>
      </c>
      <c r="P6" s="11">
        <f>O6/O10</f>
        <v>0.19036697247706424</v>
      </c>
      <c r="Q6" s="7"/>
    </row>
    <row r="7" spans="1:20" x14ac:dyDescent="0.2">
      <c r="A7" s="38" t="s">
        <v>66</v>
      </c>
      <c r="B7" s="29">
        <v>7990</v>
      </c>
      <c r="C7" s="30">
        <v>2398</v>
      </c>
      <c r="D7" s="8">
        <f t="shared" si="0"/>
        <v>10388</v>
      </c>
      <c r="E7" s="30">
        <v>21070</v>
      </c>
      <c r="F7" s="12">
        <f>D7/D5</f>
        <v>2.6750278884790451E-3</v>
      </c>
      <c r="G7" s="6">
        <f>E7/E5</f>
        <v>0.98091247672253257</v>
      </c>
      <c r="H7" s="6"/>
      <c r="I7" s="17" t="s">
        <v>6</v>
      </c>
      <c r="J7" s="9">
        <v>84</v>
      </c>
      <c r="K7" s="9">
        <f>J7*F5*G5*1.05</f>
        <v>3.5623721742560424</v>
      </c>
      <c r="L7" s="10">
        <f>(K7+(K7/K10)*K15)</f>
        <v>5.4144144759130741</v>
      </c>
      <c r="M7" s="10">
        <f>L7*F6*G6</f>
        <v>1.0345938079085073</v>
      </c>
      <c r="N7" s="8">
        <f>L7*F7*G7*1000000</f>
        <v>14207.251576373104</v>
      </c>
      <c r="O7" s="8">
        <f>L7*F8*G8*1000000</f>
        <v>1831.2785002000567</v>
      </c>
      <c r="P7" s="11">
        <f>O7/O10</f>
        <v>0.19266055045871561</v>
      </c>
      <c r="Q7" s="7"/>
    </row>
    <row r="8" spans="1:20" x14ac:dyDescent="0.2">
      <c r="A8" s="37" t="s">
        <v>67</v>
      </c>
      <c r="B8" s="31">
        <v>1056</v>
      </c>
      <c r="C8" s="32">
        <v>329</v>
      </c>
      <c r="D8" s="8">
        <f t="shared" si="0"/>
        <v>1385</v>
      </c>
      <c r="E8" s="35">
        <v>20370</v>
      </c>
      <c r="F8" s="12">
        <f>D8/D5</f>
        <v>3.5665321770730435E-4</v>
      </c>
      <c r="G8" s="6">
        <f>E8/E5</f>
        <v>0.9483240223463687</v>
      </c>
      <c r="H8" s="6"/>
      <c r="I8" s="17" t="s">
        <v>7</v>
      </c>
      <c r="J8" s="9">
        <v>42</v>
      </c>
      <c r="K8" s="9">
        <f>J8*F5*G5*1.05</f>
        <v>1.7811860871280212</v>
      </c>
      <c r="L8" s="10">
        <f>(K8+(K8/K10)*K15)</f>
        <v>2.7072072379565371</v>
      </c>
      <c r="M8" s="10">
        <f>L8*F6*G6</f>
        <v>0.51729690395425365</v>
      </c>
      <c r="N8" s="8">
        <f>L8*F7*G7*1000000</f>
        <v>7103.6257881865522</v>
      </c>
      <c r="O8" s="8">
        <f>L8*F8*G8*1000000</f>
        <v>915.63925010002833</v>
      </c>
      <c r="P8" s="11">
        <f>O8/O10</f>
        <v>9.6330275229357804E-2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0.67854708081067483</v>
      </c>
      <c r="L9" s="10">
        <f>(K9+(K9/K10)*K15)</f>
        <v>1.0313170430310619</v>
      </c>
      <c r="M9" s="10">
        <f>L9*F6*G6</f>
        <v>0.19706548722066808</v>
      </c>
      <c r="N9" s="8">
        <f>L9*F7*G7*1000000</f>
        <v>2706.1431574044009</v>
      </c>
      <c r="O9" s="8">
        <f>L9*F8*G8*1000000</f>
        <v>348.81495241905844</v>
      </c>
      <c r="P9" s="11">
        <f>O9/O10</f>
        <v>3.669724770642202E-2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18.490407952090884</v>
      </c>
      <c r="L10" s="10">
        <f>L4+L5+L6+L7+L8+L9</f>
        <v>28.103389422596436</v>
      </c>
      <c r="M10" s="10">
        <f>M4+M5+M6+M7+M8+M9</f>
        <v>5.3700345267632041</v>
      </c>
      <c r="N10" s="8">
        <f>N4+N5+N6+N7+N8+N9</f>
        <v>73742.401039269927</v>
      </c>
      <c r="O10" s="8">
        <f>O4+O5+O6+O7+O8+O9</f>
        <v>9505.2074534193416</v>
      </c>
      <c r="P10" s="11">
        <f>P4+P5+P6+P7+P8+P9</f>
        <v>1</v>
      </c>
      <c r="Q10" s="7"/>
    </row>
    <row r="11" spans="1:20" x14ac:dyDescent="0.2">
      <c r="A11" s="36" t="s">
        <v>69</v>
      </c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0.74946022741610685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8.8635212430894388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9.6129814705055452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28.103389422596429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70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5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A27</f>
        <v>Bourgogne-Franche-Comté</v>
      </c>
      <c r="C21" s="15" t="s">
        <v>9</v>
      </c>
      <c r="D21" s="15" t="s">
        <v>68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6">
        <v>7857000</v>
      </c>
      <c r="C22" s="6">
        <f>B45</f>
        <v>198139000</v>
      </c>
      <c r="D22" s="13">
        <f>B22/C22</f>
        <v>3.9653980286566498E-2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2022-09-22T07:12:54Z</dcterms:modified>
</cp:coreProperties>
</file>