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Bretagne-Rennes V2019/"/>
    </mc:Choice>
  </mc:AlternateContent>
  <xr:revisionPtr revIDLastSave="0" documentId="13_ncr:1_{9E006243-1166-F24B-87DF-3789A6116443}" xr6:coauthVersionLast="47" xr6:coauthVersionMax="47" xr10:uidLastSave="{00000000-0000-0000-0000-000000000000}"/>
  <bookViews>
    <workbookView xWindow="0" yWindow="80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A5" i="1"/>
  <c r="B22" i="1"/>
  <c r="B21" i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<sst xmlns="http://schemas.openxmlformats.org/spreadsheetml/2006/main" count="75" uniqueCount="70">
  <si>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</si>
  <si>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</si>
  <si>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</si>
  <si>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</si>
  <si>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</si>
  <si>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</si>
  <si>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</si>
  <si>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</si>
  <si>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</si>
  <si>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</si>
  <si>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</si>
  <si>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</si>
  <si>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</si>
  <si>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</si>
  <si>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</si>
  <si>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</si>
  <si>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</si>
  <si>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</si>
  <si>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</si>
  <si>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</si>
  <si>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</si>
  <si>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</si>
  <si>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</si>
  <si>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</si>
  <si>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</si>
  <si>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</si>
  <si>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</si>
  <si>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</si>
  <si>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</si>
  <si>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</si>
  <si>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</si>
  <si>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</si>
  <si>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</si>
  <si>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</si>
  <si>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</si>
  <si>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</si>
  <si>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</si>
  <si>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</si>
  <si>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</si>
  <si>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</si>
  <si>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</si>
  <si>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</si>
  <si>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</si>
  <si>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</si>
  <si>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</si>
  <si>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</si>
  <si>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</si>
  <si>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</si>
  <si>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</si>
  <si>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</si>
  <si>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</si>
  <si>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</si>
  <si>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</si>
  <si>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</si>
  <si>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</si>
  <si>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</si>
  <si>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</si>
  <si>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</si>
  <si>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</si>
  <si>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</si>
  <si>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</si>
  <si>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</si>
  <si>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</si>
  <si>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</si>
  <si>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</si>
  <si>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B</t>
  </si>
  <si>
    <t>Ille-et-Vilaine</t>
  </si>
  <si>
    <t>Métropole de Rennes</t>
  </si>
  <si>
    <t>Rennes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</si>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</sst>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9C6500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0" fontId="9" fillId="4" borderId="0" xfId="0" applyFont="1" applyFill="1" applyAlignment="1">
      <alignment horizontal="left"/>
    </xf>
    <xf numFmtId="1" fontId="7" fillId="4" borderId="0" xfId="2" applyNumberFormat="1" applyFont="1" applyFill="1" applyAlignment="1">
      <alignment horizontal="right"/>
    </xf>
    <xf numFmtId="0" fontId="7" fillId="4" borderId="0" xfId="2" applyFont="1" applyFill="1" applyAlignment="1">
      <alignment horizontal="righ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zoomScale="80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B</v>
      </c>
      <c r="L1" s="15" t="str">
        <f>A5</f>
        <v>Bretagne</v>
      </c>
      <c r="M1" s="15" t="str">
        <f>A6</f>
        <v>Ille-et-Vilaine</v>
      </c>
      <c r="N1" s="15" t="str">
        <f>A7</f>
        <v>Métropole de Rennes</v>
      </c>
      <c r="O1" s="15" t="str">
        <f>A8</f>
        <v>Rennes</v>
      </c>
      <c r="P1" s="15" t="str">
        <f>A8</f>
        <v>Rennes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7.0813927142022877</v>
      </c>
      <c r="L4" s="10">
        <f>K4+(K4/K10)*K15</f>
        <v>10.525096770802847</v>
      </c>
      <c r="M4" s="10">
        <f>L4*F6*G6</f>
        <v>3.5443513483355811</v>
      </c>
      <c r="N4" s="8">
        <f>L4*F7*G7*1000000</f>
        <v>1694488.5289437589</v>
      </c>
      <c r="O4" s="8">
        <f>L4*F8*G8*1000000</f>
        <v>806006.62092905177</v>
      </c>
      <c r="P4" s="11">
        <f>O4/O10</f>
        <v>0.31192660550458717</v>
      </c>
      <c r="Q4" s="7"/>
    </row>
    <row r="5" spans="1:20" x14ac:dyDescent="0.2">
      <c r="A5" s="20" t="str">
        <f>A28</f>
        <v>Bretagne</v>
      </c>
      <c r="B5" s="25">
        <v>3335414</v>
      </c>
      <c r="C5" s="25">
        <v>1321867</v>
      </c>
      <c r="D5" s="24">
        <f t="shared" ref="D5:D8" si="0">B5+C5</f>
        <v>4657281</v>
      </c>
      <c r="E5" s="26">
        <v>21990</v>
      </c>
      <c r="F5" s="12">
        <f>D5/D4</f>
        <v>4.9702339687449734E-2</v>
      </c>
      <c r="G5" s="6">
        <f>E5/E4</f>
        <v>0.99773139745916517</v>
      </c>
      <c r="H5" s="6"/>
      <c r="I5" s="17" t="s">
        <v>4</v>
      </c>
      <c r="J5" s="9">
        <v>75</v>
      </c>
      <c r="K5" s="9">
        <f>J5*F5*G5*1.05</f>
        <v>3.9051798056262617</v>
      </c>
      <c r="L5" s="10">
        <f>K5+(K5/K10)*K15</f>
        <v>5.8042813074280417</v>
      </c>
      <c r="M5" s="10">
        <f>L5*F6*G6</f>
        <v>1.9546055229791812</v>
      </c>
      <c r="N5" s="8">
        <f>L5*F7*G7*1000000</f>
        <v>934460.5858145731</v>
      </c>
      <c r="O5" s="8">
        <f>L5*F8*G8*1000000</f>
        <v>444488.94536528591</v>
      </c>
      <c r="P5" s="11">
        <f>O5/O10</f>
        <v>0.17201834862385323</v>
      </c>
      <c r="Q5" s="7"/>
    </row>
    <row r="6" spans="1:20" x14ac:dyDescent="0.2">
      <c r="A6" s="29" t="s">
        <v>66</v>
      </c>
      <c r="B6" s="30">
        <v>1069228</v>
      </c>
      <c r="C6" s="30">
        <v>466303</v>
      </c>
      <c r="D6" s="8">
        <f>B6+C6</f>
        <v>1535531</v>
      </c>
      <c r="E6" s="31">
        <v>22460</v>
      </c>
      <c r="F6" s="12">
        <f>D6/D5</f>
        <v>0.32970546548511886</v>
      </c>
      <c r="G6" s="6">
        <f>E6/E5</f>
        <v>1.0213733515234198</v>
      </c>
      <c r="H6" s="6"/>
      <c r="I6" s="17" t="s">
        <v>5</v>
      </c>
      <c r="J6" s="9">
        <v>83</v>
      </c>
      <c r="K6" s="9">
        <f>J6*F5*G5*1.05</f>
        <v>4.3217323182263963</v>
      </c>
      <c r="L6" s="10">
        <f>K6+(K6/K10)*K15</f>
        <v>6.4234046468870325</v>
      </c>
      <c r="M6" s="10">
        <f>L6*F6*G6</f>
        <v>2.1630967787636273</v>
      </c>
      <c r="N6" s="8">
        <f>L6*F7*G7*1000000</f>
        <v>1034136.3816347942</v>
      </c>
      <c r="O6" s="8">
        <f>L6*F8*G8*1000000</f>
        <v>491901.09953758313</v>
      </c>
      <c r="P6" s="11">
        <f>O6/O10</f>
        <v>0.19036697247706427</v>
      </c>
      <c r="Q6" s="7"/>
    </row>
    <row r="7" spans="1:20" x14ac:dyDescent="0.2">
      <c r="A7" s="29" t="s">
        <v>67</v>
      </c>
      <c r="B7" s="30">
        <v>451762</v>
      </c>
      <c r="C7" s="30">
        <v>252857</v>
      </c>
      <c r="D7" s="8">
        <f t="shared" si="0"/>
        <v>704619</v>
      </c>
      <c r="E7" s="31">
        <v>23400</v>
      </c>
      <c r="F7" s="12">
        <f>D7/D5</f>
        <v>0.15129407051023977</v>
      </c>
      <c r="G7" s="6">
        <f>E7/E5</f>
        <v>1.0641200545702592</v>
      </c>
      <c r="H7" s="6"/>
      <c r="I7" s="17" t="s">
        <v>6</v>
      </c>
      <c r="J7" s="9">
        <v>84</v>
      </c>
      <c r="K7" s="9">
        <f>J7*F5*G5*1.05</f>
        <v>4.3738013823014121</v>
      </c>
      <c r="L7" s="10">
        <f>K7+(K7/K10)*K15</f>
        <v>6.500795064319405</v>
      </c>
      <c r="M7" s="10">
        <f>L7*F6*G6</f>
        <v>2.1891581857366824</v>
      </c>
      <c r="N7" s="8">
        <f>L7*F7*G7*1000000</f>
        <v>1046595.8561123216</v>
      </c>
      <c r="O7" s="8">
        <f>L7*F8*G8*1000000</f>
        <v>497827.61880912015</v>
      </c>
      <c r="P7" s="11">
        <f>O7/O10</f>
        <v>0.19266055045871561</v>
      </c>
      <c r="Q7" s="7"/>
    </row>
    <row r="8" spans="1:20" x14ac:dyDescent="0.2">
      <c r="A8" s="29" t="s">
        <v>68</v>
      </c>
      <c r="B8" s="30">
        <v>217728</v>
      </c>
      <c r="C8" s="30">
        <v>142694</v>
      </c>
      <c r="D8" s="8">
        <f t="shared" si="0"/>
        <v>360422</v>
      </c>
      <c r="E8" s="31">
        <v>21760</v>
      </c>
      <c r="F8" s="12">
        <f>D8/D5</f>
        <v>7.7388931438751501E-2</v>
      </c>
      <c r="G8" s="6">
        <f>E8/E5</f>
        <v>0.98954070031832653</v>
      </c>
      <c r="H8" s="6"/>
      <c r="I8" s="17" t="s">
        <v>7</v>
      </c>
      <c r="J8" s="9">
        <v>42</v>
      </c>
      <c r="K8" s="9">
        <f>J8*F5*G5*1.05</f>
        <v>2.1869006911507061</v>
      </c>
      <c r="L8" s="10">
        <f>K8+(K8/K10)*K15</f>
        <v>3.2503975321597025</v>
      </c>
      <c r="M8" s="10">
        <f>L8*F6*G6</f>
        <v>1.0945790928683412</v>
      </c>
      <c r="N8" s="8">
        <f>L8*F7*G7*1000000</f>
        <v>523297.9280561608</v>
      </c>
      <c r="O8" s="8">
        <f>L8*F8*G8*1000000</f>
        <v>248913.80940456007</v>
      </c>
      <c r="P8" s="11">
        <f>O8/O10</f>
        <v>9.6330275229357804E-2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0.83310502520026908</v>
      </c>
      <c r="L9" s="10">
        <f>K9+(K9/K10)*K15</f>
        <v>1.238246678917982</v>
      </c>
      <c r="M9" s="10">
        <f>L9*F6*G6</f>
        <v>0.41698251156889193</v>
      </c>
      <c r="N9" s="8">
        <f>L9*F7*G7*1000000</f>
        <v>199351.59164044226</v>
      </c>
      <c r="O9" s="8">
        <f>L9*F8*G8*1000000</f>
        <v>94824.308344594319</v>
      </c>
      <c r="P9" s="11">
        <f>O9/O10</f>
        <v>3.669724770642202E-2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22.702111936707333</v>
      </c>
      <c r="L10" s="10">
        <f>L4+L5+L6+L7+L8+L9</f>
        <v>33.742222000515007</v>
      </c>
      <c r="M10" s="10">
        <f>M4+M5+M6+M7+M8+M9</f>
        <v>11.362773440252305</v>
      </c>
      <c r="N10" s="8">
        <f>N4+N5+N6+N7+N8+N9</f>
        <v>5432330.8722020518</v>
      </c>
      <c r="O10" s="8">
        <f>O4+O5+O6+O7+O8+O9</f>
        <v>2583962.4023901951</v>
      </c>
      <c r="P10" s="11">
        <f>P4+P5+P6+P7+P8+P9</f>
        <v>1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0.15767567212916184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10.882434391678515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11.040110063807678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33.742222000515014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8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7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A28</f>
        <v>Bretagne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6">
        <f>B28</f>
        <v>1653000</v>
      </c>
      <c r="C22" s="6">
        <f>B45</f>
        <v>198139000</v>
      </c>
      <c r="D22" s="13">
        <f>B22/C22</f>
        <v>8.3426281549821082E-3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2022-09-22T07:14:52Z</dcterms:modified>
</cp:coreProperties>
</file>