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Grand est-Mulhouse V2019/"/>
    </mc:Choice>
  </mc:AlternateContent>
  <xr:revisionPtr revIDLastSave="0" documentId="13_ncr:1_{F79583CF-98C3-2B49-800B-8A2E4B2534BF}" xr6:coauthVersionLast="47" xr6:coauthVersionMax="47" xr10:uidLastSave="{00000000-0000-0000-0000-000000000000}"/>
  <bookViews>
    <workbookView xWindow="0" yWindow="92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B22" i="1"/>
  <c r="A5" i="1"/>
  <c r="B21" i="1"/>
  <c r="K1" i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<sst xmlns="http://schemas.openxmlformats.org/spreadsheetml/2006/main" count="75" uniqueCount="70">
  <si>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</si>
  <si>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</si>
  <si>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</si>
  <si>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</si>
  <si>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</si>
  <si>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</si>
  <si>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</si>
  <si>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</si>
  <si>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</si>
  <si>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</si>
  <si>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</si>
  <si>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</si>
  <si>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</si>
  <si>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</si>
  <si>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</si>
  <si>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</si>
  <si>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</si>
  <si>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</si>
  <si>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</si>
  <si>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</si>
  <si>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</si>
  <si>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</si>
  <si>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</si>
  <si>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</si>
  <si>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</si>
  <si>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</si>
  <si>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</si>
  <si>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</si>
  <si>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</si>
  <si>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</si>
  <si>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</si>
  <si>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</si>
  <si>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</si>
  <si>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</si>
  <si>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</si>
  <si>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</si>
  <si>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</si>
  <si>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</si>
  <si>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</si>
  <si>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</si>
  <si>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</si>
  <si>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</si>
  <si>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</si>
  <si>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</si>
  <si>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</si>
  <si>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</si>
  <si>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</si>
  <si>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</si>
  <si>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</si>
  <si>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</si>
  <si>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</si>
  <si>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</si>
  <si>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</si>
  <si>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</si>
  <si>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</si>
  <si>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</si>
  <si>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</si>
  <si>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</si>
  <si>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</si>
  <si>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</si>
  <si>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</si>
  <si>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</si>
  <si>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</si>
  <si>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</si>
  <si>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</si>
  <si>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GE</t>
  </si>
  <si>
    <t>Haut-Rhin</t>
  </si>
  <si>
    <t>CA Mulhouse Alsace</t>
  </si>
  <si>
    <t>Mulhouse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</si>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</sst>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9C6500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9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1" fontId="6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1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1" fontId="7" fillId="4" borderId="0" xfId="2" applyNumberFormat="1" applyFont="1" applyFill="1" applyAlignment="1">
      <alignment horizontal="right"/>
    </xf>
    <xf numFmtId="0" fontId="7" fillId="4" borderId="0" xfId="2" applyFont="1" applyFill="1" applyAlignment="1">
      <alignment horizontal="right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GE</v>
      </c>
      <c r="L1" s="15" t="str">
        <f>A5</f>
        <v>Grand Est</v>
      </c>
      <c r="M1" s="15" t="str">
        <f>A6</f>
        <v>Haut-Rhin</v>
      </c>
      <c r="N1" s="15" t="str">
        <f>A7</f>
        <v>CA Mulhouse Alsace</v>
      </c>
      <c r="O1" s="15" t="str">
        <f>A8</f>
        <v>Mulhouse</v>
      </c>
      <c r="P1" s="15" t="str">
        <f>A8</f>
        <v>Mulhouse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11.488309639511343</v>
      </c>
      <c r="L4" s="10">
        <f>K4+(K4/K10)*K15</f>
        <v>17.251531496709035</v>
      </c>
      <c r="M4" s="10">
        <f>L4*F6*G6</f>
        <v>2.5059999390010472</v>
      </c>
      <c r="N4" s="8">
        <f>L4*F7*G7*1000000</f>
        <v>839083.90749252879</v>
      </c>
      <c r="O4" s="8">
        <f>L4*F8*G8*1000000</f>
        <v>274999.7061742004</v>
      </c>
      <c r="P4" s="11">
        <f>O4/O10</f>
        <v>0.31192660550458723</v>
      </c>
      <c r="Q4" s="7"/>
    </row>
    <row r="5" spans="1:20" x14ac:dyDescent="0.2">
      <c r="A5" s="20" t="str">
        <f>B21</f>
        <v>Grand Est</v>
      </c>
      <c r="B5" s="25">
        <v>5550389</v>
      </c>
      <c r="C5" s="25">
        <v>2071079</v>
      </c>
      <c r="D5" s="24">
        <f t="shared" ref="D5:D8" si="0">B5+C5</f>
        <v>7621468</v>
      </c>
      <c r="E5" s="26">
        <v>21800</v>
      </c>
      <c r="F5" s="12">
        <f>D5/D4</f>
        <v>8.1336039515981146E-2</v>
      </c>
      <c r="G5" s="6">
        <f>E5/E4</f>
        <v>0.98911070780399279</v>
      </c>
      <c r="H5" s="6"/>
      <c r="I5" s="17" t="s">
        <v>4</v>
      </c>
      <c r="J5" s="9">
        <v>75</v>
      </c>
      <c r="K5" s="9">
        <f>J5*F5*G5*1.05</f>
        <v>6.3354648747305191</v>
      </c>
      <c r="L5" s="10">
        <f>K5+(K5/K10)*K15</f>
        <v>9.5137122224498327</v>
      </c>
      <c r="M5" s="10">
        <f>L5*F6*G6</f>
        <v>1.3819852604785186</v>
      </c>
      <c r="N5" s="8">
        <f>L5*F7*G7*1000000</f>
        <v>462730.09604367381</v>
      </c>
      <c r="O5" s="8">
        <f>L5*F8*G8*1000000</f>
        <v>151654.24972841929</v>
      </c>
      <c r="P5" s="11">
        <f>O5/O10</f>
        <v>0.17201834862385321</v>
      </c>
      <c r="Q5" s="7"/>
    </row>
    <row r="6" spans="1:20" x14ac:dyDescent="0.2">
      <c r="A6" s="28" t="s">
        <v>66</v>
      </c>
      <c r="B6" s="29">
        <v>764030</v>
      </c>
      <c r="C6" s="29">
        <v>279423</v>
      </c>
      <c r="D6" s="8">
        <f>B6+C6</f>
        <v>1043453</v>
      </c>
      <c r="E6" s="30">
        <v>23130</v>
      </c>
      <c r="F6" s="12">
        <f>D6/D5</f>
        <v>0.13690971345677763</v>
      </c>
      <c r="G6" s="6">
        <f>E6/E5</f>
        <v>1.0610091743119265</v>
      </c>
      <c r="H6" s="6"/>
      <c r="I6" s="17" t="s">
        <v>5</v>
      </c>
      <c r="J6" s="9">
        <v>83</v>
      </c>
      <c r="K6" s="9">
        <f>J6*F5*G5*1.05</f>
        <v>7.0112477947017746</v>
      </c>
      <c r="L6" s="10">
        <f>K6+(K6/K10)*K15</f>
        <v>10.528508192844482</v>
      </c>
      <c r="M6" s="10">
        <f>L6*F6*G6</f>
        <v>1.5293970215962271</v>
      </c>
      <c r="N6" s="8">
        <f>L6*F7*G7*1000000</f>
        <v>512087.97295499907</v>
      </c>
      <c r="O6" s="8">
        <f>L6*F8*G8*1000000</f>
        <v>167830.70303278402</v>
      </c>
      <c r="P6" s="11">
        <f>O6/O10</f>
        <v>0.19036697247706419</v>
      </c>
      <c r="Q6" s="7"/>
    </row>
    <row r="7" spans="1:20" x14ac:dyDescent="0.2">
      <c r="A7" s="28" t="s">
        <v>67</v>
      </c>
      <c r="B7" s="29">
        <v>274066</v>
      </c>
      <c r="C7" s="29">
        <v>107480</v>
      </c>
      <c r="D7" s="8">
        <f t="shared" si="0"/>
        <v>381546</v>
      </c>
      <c r="E7" s="30">
        <v>21180</v>
      </c>
      <c r="F7" s="12">
        <f>D7/D5</f>
        <v>5.0062009051274635E-2</v>
      </c>
      <c r="G7" s="6">
        <f>E7/E5</f>
        <v>0.97155963302752291</v>
      </c>
      <c r="H7" s="6"/>
      <c r="I7" s="17" t="s">
        <v>6</v>
      </c>
      <c r="J7" s="9">
        <v>84</v>
      </c>
      <c r="K7" s="9">
        <f>J7*F5*G5*1.05</f>
        <v>7.0957206596981814</v>
      </c>
      <c r="L7" s="10">
        <f>K7+(K7/K10)*K15</f>
        <v>10.655357689143813</v>
      </c>
      <c r="M7" s="10">
        <f>L7*F6*G6</f>
        <v>1.5478234917359408</v>
      </c>
      <c r="N7" s="8">
        <f>L7*F7*G7*1000000</f>
        <v>518257.70756891463</v>
      </c>
      <c r="O7" s="8">
        <f>L7*F8*G8*1000000</f>
        <v>169852.75969582959</v>
      </c>
      <c r="P7" s="11">
        <f>O7/O10</f>
        <v>0.19266055045871555</v>
      </c>
      <c r="Q7" s="7"/>
    </row>
    <row r="8" spans="1:20" x14ac:dyDescent="0.2">
      <c r="A8" s="28" t="s">
        <v>68</v>
      </c>
      <c r="B8" s="29">
        <v>109443</v>
      </c>
      <c r="C8" s="29">
        <v>55060</v>
      </c>
      <c r="D8" s="8">
        <f t="shared" si="0"/>
        <v>164503</v>
      </c>
      <c r="E8" s="30">
        <v>16100</v>
      </c>
      <c r="F8" s="12">
        <f>D8/D5</f>
        <v>2.1584162001336227E-2</v>
      </c>
      <c r="G8" s="6">
        <f>E8/E5</f>
        <v>0.73853211009174313</v>
      </c>
      <c r="H8" s="6"/>
      <c r="I8" s="17" t="s">
        <v>7</v>
      </c>
      <c r="J8" s="9">
        <v>42</v>
      </c>
      <c r="K8" s="9">
        <f>J8*F5*G5*1.05</f>
        <v>3.5478603298490907</v>
      </c>
      <c r="L8" s="10">
        <f>K8+(K8/K10)*K15</f>
        <v>5.3276788445719063</v>
      </c>
      <c r="M8" s="10">
        <f>L8*F6*G6</f>
        <v>0.7739117458679704</v>
      </c>
      <c r="N8" s="8">
        <f>L8*F7*G7*1000000</f>
        <v>259128.85378445731</v>
      </c>
      <c r="O8" s="8">
        <f>L8*F8*G8*1000000</f>
        <v>84926.379847914795</v>
      </c>
      <c r="P8" s="11">
        <f>O8/O10</f>
        <v>9.6330275229357776E-2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1.3515658399425108</v>
      </c>
      <c r="L9" s="10">
        <f>K9+(K9/K10)*K15</f>
        <v>2.0295919407892979</v>
      </c>
      <c r="M9" s="10">
        <f>L9*F6*G6</f>
        <v>0.2948235222354173</v>
      </c>
      <c r="N9" s="8">
        <f>L9*F7*G7*1000000</f>
        <v>98715.753822650426</v>
      </c>
      <c r="O9" s="8">
        <f>L9*F8*G8*1000000</f>
        <v>32352.906608729449</v>
      </c>
      <c r="P9" s="11">
        <f>O9/O10</f>
        <v>3.6697247706422013E-2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36.830169138433419</v>
      </c>
      <c r="L10" s="10">
        <f>L4+L5+L6+L7+L8+L9</f>
        <v>55.306380386508366</v>
      </c>
      <c r="M10" s="10">
        <f>M4+M5+M6+M7+M8+M9</f>
        <v>8.033940980915121</v>
      </c>
      <c r="N10" s="8">
        <f>N4+N5+N6+N7+N8+N9</f>
        <v>2690004.2916672239</v>
      </c>
      <c r="O10" s="8">
        <f>O4+O5+O6+O7+O8+O9</f>
        <v>881616.70508787758</v>
      </c>
      <c r="P10" s="11">
        <f>P4+P5+P6+P7+P8+P9</f>
        <v>1</v>
      </c>
      <c r="Q10" s="7"/>
    </row>
    <row r="11" spans="1:20" x14ac:dyDescent="0.2"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0.82138246382590008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17.654828784249048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18.476211248074947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55.306380386508366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69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7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A31</f>
        <v>Grand Est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6">
        <f>B31</f>
        <v>8611000</v>
      </c>
      <c r="C22" s="6">
        <f>B45</f>
        <v>198139000</v>
      </c>
      <c r="D22" s="13">
        <f>B22/C22</f>
        <v>4.3459389620417989E-2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2022-09-22T07:17:19Z</dcterms:modified>
</cp:coreProperties>
</file>