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Normandie-Le Havre V2019/"/>
    </mc:Choice>
  </mc:AlternateContent>
  <xr:revisionPtr revIDLastSave="0" documentId="13_ncr:1_{BAA41C74-73B3-654B-ADF2-E84A307EFBC7}" xr6:coauthVersionLast="47" xr6:coauthVersionMax="47" xr10:uidLastSave="{00000000-0000-0000-0000-000000000000}"/>
  <bookViews>
    <workbookView xWindow="0" yWindow="46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C22" i="1"/>
  <c r="B22" i="1"/>
  <c r="A5" i="1"/>
  <c r="B21" i="1"/>
  <c r="K1" i="1" l="1"/>
  <c r="J16" i="1"/>
  <c r="D5" i="1" l="1"/>
  <c r="C4" i="1"/>
  <c r="M1" i="1"/>
  <c r="L1" i="1"/>
  <c r="N1" i="1"/>
  <c r="P1" i="1"/>
  <c r="O1" i="1"/>
  <c r="B45" i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<sst xmlns="http://schemas.openxmlformats.org/spreadsheetml/2006/main" count="75" uniqueCount="70">
  <si>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</si>
  <si>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</si>
  <si>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</si>
  <si>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</si>
  <si>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</si>
  <si>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</si>
  <si>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</si>
  <si>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</si>
  <si>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</si>
  <si>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</si>
  <si>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</si>
  <si>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</si>
  <si>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</si>
  <si>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</si>
  <si>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</si>
  <si>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</si>
  <si>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</si>
  <si>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</si>
  <si>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</si>
  <si>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</si>
  <si>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</si>
  <si>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</si>
  <si>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</si>
  <si>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</si>
  <si>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</si>
  <si>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</si>
  <si>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</si>
  <si>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</si>
  <si>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</si>
  <si>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</si>
  <si>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</si>
  <si>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</si>
  <si>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</si>
  <si>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</si>
  <si>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</si>
  <si>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</si>
  <si>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</si>
  <si>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</si>
  <si>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</si>
  <si>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</si>
  <si>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</si>
  <si>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</si>
  <si>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</si>
  <si>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</si>
  <si>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</si>
  <si>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</si>
  <si>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</si>
  <si>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</si>
  <si>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</si>
  <si>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</si>
  <si>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</si>
  <si>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</si>
  <si>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</si>
  <si>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</si>
  <si>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</si>
  <si>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</si>
  <si>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</si>
  <si>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</si>
  <si>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</si>
  <si>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</si>
  <si>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</si>
  <si>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</si>
  <si>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</si>
  <si>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</si>
  <si>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</si>
  <si>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N</t>
  </si>
  <si>
    <t>Seine Maritime</t>
  </si>
  <si>
    <t>CU Le Havre Seine métropole</t>
  </si>
  <si>
    <t>Le Havre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</si>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</sst>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rgb="FF0C0C0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8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0" fillId="0" borderId="0" xfId="0" applyFont="1" applyAlignment="1">
      <alignment horizontal="left"/>
    </xf>
    <xf numFmtId="3" fontId="6" fillId="0" borderId="0" xfId="0" applyNumberFormat="1" applyFont="1"/>
    <xf numFmtId="3" fontId="11" fillId="4" borderId="0" xfId="0" applyNumberFormat="1" applyFont="1" applyFill="1"/>
    <xf numFmtId="0" fontId="6" fillId="4" borderId="0" xfId="0" applyFont="1" applyFill="1"/>
    <xf numFmtId="0" fontId="8" fillId="0" borderId="0" xfId="0" applyFont="1" applyAlignment="1">
      <alignment horizontal="center"/>
    </xf>
    <xf numFmtId="0" fontId="8" fillId="4" borderId="0" xfId="0" applyFont="1" applyFill="1" applyAlignment="1">
      <alignment horizontal="lef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30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N</v>
      </c>
      <c r="L1" s="15" t="str">
        <f>A5</f>
        <v>Normandie</v>
      </c>
      <c r="M1" s="15" t="str">
        <f>A6</f>
        <v>Seine Maritime</v>
      </c>
      <c r="N1" s="15" t="str">
        <f>A7</f>
        <v>CU Le Havre Seine métropole</v>
      </c>
      <c r="O1" s="15" t="str">
        <f>A8</f>
        <v>Le Havre</v>
      </c>
      <c r="P1" s="15" t="str">
        <f>A8</f>
        <v>Le Havre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6.7993343292123889</v>
      </c>
      <c r="L4" s="10">
        <f>K4+(K4/K10)*K15</f>
        <v>10.062784057756042</v>
      </c>
      <c r="M4" s="10">
        <f>L4*F6*G6</f>
        <v>4.438862217449981</v>
      </c>
      <c r="N4" s="8">
        <f>L4*F7*G7*1000000</f>
        <v>831999.76640434051</v>
      </c>
      <c r="O4" s="8">
        <f>L4*F8*G8*1000000</f>
        <v>478236.80718439753</v>
      </c>
      <c r="P4" s="11">
        <f>O4/O10</f>
        <v>0.31192660550458723</v>
      </c>
      <c r="Q4" s="7"/>
    </row>
    <row r="5" spans="1:20" x14ac:dyDescent="0.2">
      <c r="A5" s="20" t="str">
        <f>B21</f>
        <v>Normandie</v>
      </c>
      <c r="B5" s="27">
        <v>3327477</v>
      </c>
      <c r="C5" s="2">
        <v>1271886</v>
      </c>
      <c r="D5" s="24">
        <f t="shared" ref="D5:D8" si="0">B5+C5</f>
        <v>4599363</v>
      </c>
      <c r="E5" s="2">
        <v>21380</v>
      </c>
      <c r="F5" s="12">
        <f>D5/D4</f>
        <v>4.9084240820317239E-2</v>
      </c>
      <c r="G5" s="6">
        <f>E5/E4</f>
        <v>0.97005444646098005</v>
      </c>
      <c r="H5" s="6"/>
      <c r="I5" s="17" t="s">
        <v>4</v>
      </c>
      <c r="J5" s="9">
        <v>75</v>
      </c>
      <c r="K5" s="9">
        <f>J5*F5*G5*1.05</f>
        <v>3.7496329021391848</v>
      </c>
      <c r="L5" s="10">
        <f>K5+(K5/K10)*K15</f>
        <v>5.5493294436154637</v>
      </c>
      <c r="M5" s="10">
        <f>L5*F6*G6</f>
        <v>2.4479019581525625</v>
      </c>
      <c r="N5" s="8">
        <f>L5*F7*G7*1000000</f>
        <v>458823.40059062879</v>
      </c>
      <c r="O5" s="8">
        <f>L5*F8*G8*1000000</f>
        <v>263733.53337374859</v>
      </c>
      <c r="P5" s="11">
        <f>O5/O10</f>
        <v>0.17201834862385321</v>
      </c>
      <c r="Q5" s="7"/>
    </row>
    <row r="6" spans="1:20" x14ac:dyDescent="0.2">
      <c r="A6" s="31" t="s">
        <v>66</v>
      </c>
      <c r="B6" s="28">
        <v>1255883</v>
      </c>
      <c r="C6" s="29">
        <v>780593</v>
      </c>
      <c r="D6" s="8">
        <f>B6+C6</f>
        <v>2036476</v>
      </c>
      <c r="E6" s="29">
        <v>21300</v>
      </c>
      <c r="F6" s="12">
        <f>D6/D5</f>
        <v>0.44277348841567843</v>
      </c>
      <c r="G6" s="6">
        <f>E6/E5</f>
        <v>0.99625818521983167</v>
      </c>
      <c r="H6" s="6"/>
      <c r="I6" s="17" t="s">
        <v>5</v>
      </c>
      <c r="J6" s="9">
        <v>83</v>
      </c>
      <c r="K6" s="9">
        <f>J6*F5*G5*1.05</f>
        <v>4.1495937450340303</v>
      </c>
      <c r="L6" s="10">
        <f>K6+(K6/K10)*K15</f>
        <v>6.1412579176011119</v>
      </c>
      <c r="M6" s="10">
        <f>L6*F6*G6</f>
        <v>2.7090115003555022</v>
      </c>
      <c r="N6" s="8">
        <f>L6*F7*G7*1000000</f>
        <v>507764.56332029571</v>
      </c>
      <c r="O6" s="8">
        <f>L6*F8*G8*1000000</f>
        <v>291865.11026694841</v>
      </c>
      <c r="P6" s="11">
        <f>O6/O10</f>
        <v>0.19036697247706419</v>
      </c>
      <c r="Q6" s="7"/>
    </row>
    <row r="7" spans="1:20" x14ac:dyDescent="0.2">
      <c r="A7" s="31" t="s">
        <v>67</v>
      </c>
      <c r="B7" s="28">
        <v>268912</v>
      </c>
      <c r="C7" s="28">
        <v>113334</v>
      </c>
      <c r="D7" s="8">
        <f t="shared" si="0"/>
        <v>382246</v>
      </c>
      <c r="E7" s="28">
        <v>21270</v>
      </c>
      <c r="F7" s="12">
        <f>D7/D5</f>
        <v>8.3108465237468759E-2</v>
      </c>
      <c r="G7" s="6">
        <f>E7/E5</f>
        <v>0.99485500467726851</v>
      </c>
      <c r="H7" s="6"/>
      <c r="I7" s="17" t="s">
        <v>6</v>
      </c>
      <c r="J7" s="9">
        <v>84</v>
      </c>
      <c r="K7" s="9">
        <f>J7*F5*G5*1.05</f>
        <v>4.1995888503958874</v>
      </c>
      <c r="L7" s="10">
        <f>K7+(K7/K10)*K15</f>
        <v>6.2152489768493204</v>
      </c>
      <c r="M7" s="10">
        <f>L7*F6*G6</f>
        <v>2.7416501931308703</v>
      </c>
      <c r="N7" s="8">
        <f>L7*F7*G7*1000000</f>
        <v>513882.20866150438</v>
      </c>
      <c r="O7" s="8">
        <f>L7*F8*G8*1000000</f>
        <v>295381.55737859849</v>
      </c>
      <c r="P7" s="11">
        <f>O7/O10</f>
        <v>0.19266055045871563</v>
      </c>
      <c r="Q7" s="7"/>
    </row>
    <row r="8" spans="1:20" x14ac:dyDescent="0.2">
      <c r="A8" s="31" t="s">
        <v>68</v>
      </c>
      <c r="B8" s="28">
        <v>169733</v>
      </c>
      <c r="C8" s="28">
        <v>71411</v>
      </c>
      <c r="D8" s="8">
        <f t="shared" si="0"/>
        <v>241144</v>
      </c>
      <c r="E8" s="28">
        <v>19380</v>
      </c>
      <c r="F8" s="12">
        <f>D8/D5</f>
        <v>5.2429869092741756E-2</v>
      </c>
      <c r="G8" s="6">
        <f>E8/E5</f>
        <v>0.90645463049579045</v>
      </c>
      <c r="H8" s="6"/>
      <c r="I8" s="17" t="s">
        <v>7</v>
      </c>
      <c r="J8" s="9">
        <v>42</v>
      </c>
      <c r="K8" s="9">
        <f>J8*F5*G5*1.05</f>
        <v>2.0997944251979437</v>
      </c>
      <c r="L8" s="10">
        <f>K8+(K8/K10)*K15</f>
        <v>3.1076244884246602</v>
      </c>
      <c r="M8" s="10">
        <f>L8*F6*G6</f>
        <v>1.3708250965654352</v>
      </c>
      <c r="N8" s="8">
        <f>L8*F7*G7*1000000</f>
        <v>256941.10433075219</v>
      </c>
      <c r="O8" s="8">
        <f>L8*F8*G8*1000000</f>
        <v>147690.77868929924</v>
      </c>
      <c r="P8" s="11">
        <f>O8/O10</f>
        <v>9.6330275229357817E-2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0.7999216857896928</v>
      </c>
      <c r="L9" s="10">
        <f>K9+(K9/K10)*K15</f>
        <v>1.183856947971299</v>
      </c>
      <c r="M9" s="10">
        <f>L9*F6*G6</f>
        <v>0.52221908440588005</v>
      </c>
      <c r="N9" s="8">
        <f>L9*F7*G7*1000000</f>
        <v>97882.325459334141</v>
      </c>
      <c r="O9" s="8">
        <f>L9*F8*G8*1000000</f>
        <v>56263.153786399707</v>
      </c>
      <c r="P9" s="11">
        <f>O9/O10</f>
        <v>3.669724770642202E-2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21.797865937769124</v>
      </c>
      <c r="L10" s="10">
        <f>L4+L5+L6+L7+L8+L9</f>
        <v>32.260101832217899</v>
      </c>
      <c r="M10" s="10">
        <f>M4+M5+M6+M7+M8+M9</f>
        <v>14.230470050060228</v>
      </c>
      <c r="N10" s="8">
        <f>N4+N5+N6+N7+N8+N9</f>
        <v>2667293.3687668554</v>
      </c>
      <c r="O10" s="8">
        <f>O4+O5+O6+O7+O8+O9</f>
        <v>1533170.9406793918</v>
      </c>
      <c r="P10" s="11">
        <f>P4+P5+P6+P7+P8+P9</f>
        <v>1</v>
      </c>
      <c r="Q10" s="7"/>
    </row>
    <row r="11" spans="1:20" x14ac:dyDescent="0.2"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1.3258873820903509E-2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10.448977020627863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10.462235894448767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32.260101832217892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6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A34</f>
        <v>Normandie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5">
        <f>B34</f>
        <v>139000</v>
      </c>
      <c r="C22" s="6">
        <f>B45</f>
        <v>198139000</v>
      </c>
      <c r="D22" s="13">
        <f>B22/C22</f>
        <v>7.0152771539172001E-4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2022-09-22T07:22:05Z</dcterms:modified>
</cp:coreProperties>
</file>