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Pays de la Loire-Nantes V2019/"/>
    </mc:Choice>
  </mc:AlternateContent>
  <xr:revisionPtr revIDLastSave="0" documentId="13_ncr:1_{66188A4D-E6E4-7944-978A-74FB54E07534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A5" i="1"/>
  <c r="B22" i="1"/>
  <c r="B21" i="1"/>
  <c r="K1" i="1" l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<sst xmlns="http://schemas.openxmlformats.org/spreadsheetml/2006/main" count="75" uniqueCount="70">
  <si>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</si>
  <si>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</si>
  <si>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</si>
  <si>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</si>
  <si>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</si>
  <si>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</si>
  <si>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</si>
  <si>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</si>
  <si>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</si>
  <si>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</si>
  <si>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</si>
  <si>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</si>
  <si>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</si>
  <si>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</si>
  <si>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</si>
  <si>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</si>
  <si>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</si>
  <si>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</si>
  <si>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</si>
  <si>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</si>
  <si>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</si>
  <si>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</si>
  <si>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</si>
  <si>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</si>
  <si>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</si>
  <si>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</si>
  <si>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</si>
  <si>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</si>
  <si>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</si>
  <si>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</si>
  <si>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</si>
  <si>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</si>
  <si>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</si>
  <si>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</si>
  <si>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</si>
  <si>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</si>
  <si>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</si>
  <si>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</si>
  <si>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</si>
  <si>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</si>
  <si>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</si>
  <si>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</si>
  <si>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</si>
  <si>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</si>
  <si>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</si>
  <si>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</si>
  <si>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</si>
  <si>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</si>
  <si>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</si>
  <si>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</si>
  <si>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</si>
  <si>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</si>
  <si>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</si>
  <si>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</si>
  <si>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</si>
  <si>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</si>
  <si>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</si>
  <si>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</si>
  <si>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</si>
  <si>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</si>
  <si>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</si>
  <si>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</si>
  <si>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</si>
  <si>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</si>
  <si>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</si>
  <si>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PdlL</t>
  </si>
  <si>
    <t>Loire Atlantique</t>
  </si>
  <si>
    <t>Nantes Métropole</t>
  </si>
  <si>
    <t xml:space="preserve">Nantes 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</si>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</sst>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1" fontId="11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left"/>
    </xf>
    <xf numFmtId="1" fontId="11" fillId="4" borderId="0" xfId="2" applyNumberFormat="1" applyFont="1" applyFill="1" applyAlignment="1">
      <alignment horizontal="right"/>
    </xf>
    <xf numFmtId="0" fontId="11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PdlL</v>
      </c>
      <c r="L1" s="15" t="str">
        <f>A5</f>
        <v>Pays de la Loire</v>
      </c>
      <c r="M1" s="15" t="str">
        <f>A6</f>
        <v>Loire Atlantique</v>
      </c>
      <c r="N1" s="15" t="str">
        <f>A7</f>
        <v>Nantes Métropole</v>
      </c>
      <c r="O1" s="15" t="str">
        <f>A8</f>
        <v xml:space="preserve">Nantes </v>
      </c>
      <c r="P1" s="15" t="str">
        <f>A8</f>
        <v xml:space="preserve">Nantes 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8.0500064461612411</v>
      </c>
      <c r="L4" s="10">
        <f>K4+(K4/K10)*K15</f>
        <v>12.051033816534211</v>
      </c>
      <c r="M4" s="10">
        <f>L4*F6*G6</f>
        <v>4.8024469731278199</v>
      </c>
      <c r="N4" s="8">
        <f>L4*F7*G7*1000000</f>
        <v>2498836.6377829476</v>
      </c>
      <c r="O4" s="8">
        <f>L4*F8*G8*1000000</f>
        <v>1211937.011464112</v>
      </c>
      <c r="P4" s="11">
        <f>O4/O10</f>
        <v>0.31192660550458712</v>
      </c>
      <c r="Q4" s="7"/>
    </row>
    <row r="5" spans="1:20" x14ac:dyDescent="0.2">
      <c r="A5" s="20" t="str">
        <f>B21</f>
        <v>Pays de la Loire</v>
      </c>
      <c r="B5" s="25">
        <v>3781323</v>
      </c>
      <c r="C5" s="25">
        <v>1546917</v>
      </c>
      <c r="D5" s="24">
        <f t="shared" ref="D5:D8" si="0">B5+C5</f>
        <v>5328240</v>
      </c>
      <c r="E5" s="26">
        <v>21850</v>
      </c>
      <c r="F5" s="12">
        <f>D5/D4</f>
        <v>5.6862790631756421E-2</v>
      </c>
      <c r="G5" s="6">
        <f>E5/E4</f>
        <v>0.99137931034482762</v>
      </c>
      <c r="H5" s="6"/>
      <c r="I5" s="17" t="s">
        <v>4</v>
      </c>
      <c r="J5" s="9">
        <v>75</v>
      </c>
      <c r="K5" s="9">
        <f>J5*F5*G5*1.05</f>
        <v>4.439341790162449</v>
      </c>
      <c r="L5" s="10">
        <f>K5+(K5/K10)*K15</f>
        <v>6.6457907076475431</v>
      </c>
      <c r="M5" s="10">
        <f>L5*F6*G6</f>
        <v>2.6484082572396064</v>
      </c>
      <c r="N5" s="8">
        <f>L5*F7*G7*1000000</f>
        <v>1378034.9105420669</v>
      </c>
      <c r="O5" s="8">
        <f>L5*F8*G8*1000000</f>
        <v>668347.61661623826</v>
      </c>
      <c r="P5" s="11">
        <f>O5/O10</f>
        <v>0.17201834862385321</v>
      </c>
      <c r="Q5" s="7"/>
    </row>
    <row r="6" spans="1:20" x14ac:dyDescent="0.2">
      <c r="A6" s="29" t="s">
        <v>66</v>
      </c>
      <c r="B6" s="30">
        <v>1412502</v>
      </c>
      <c r="C6" s="30">
        <v>612607</v>
      </c>
      <c r="D6" s="28">
        <f>B6+C6</f>
        <v>2025109</v>
      </c>
      <c r="E6" s="31">
        <v>22910</v>
      </c>
      <c r="F6" s="12">
        <f>D6/D5</f>
        <v>0.38007090521447984</v>
      </c>
      <c r="G6" s="6">
        <f>E6/E5</f>
        <v>1.048512585812357</v>
      </c>
      <c r="H6" s="6"/>
      <c r="I6" s="17" t="s">
        <v>5</v>
      </c>
      <c r="J6" s="9">
        <v>83</v>
      </c>
      <c r="K6" s="9">
        <f>J6*F5*G5*1.05</f>
        <v>4.9128715811131114</v>
      </c>
      <c r="L6" s="10">
        <f>K6+(K6/K10)*K15</f>
        <v>7.354675049796616</v>
      </c>
      <c r="M6" s="10">
        <f>L6*F6*G6</f>
        <v>2.9309051380118318</v>
      </c>
      <c r="N6" s="8">
        <f>L6*F7*G7*1000000</f>
        <v>1525025.3009998875</v>
      </c>
      <c r="O6" s="8">
        <f>L6*F8*G8*1000000</f>
        <v>739638.02905530389</v>
      </c>
      <c r="P6" s="11">
        <f>O6/O10</f>
        <v>0.19036697247706424</v>
      </c>
      <c r="Q6" s="7"/>
    </row>
    <row r="7" spans="1:20" x14ac:dyDescent="0.2">
      <c r="A7" s="29" t="s">
        <v>67</v>
      </c>
      <c r="B7" s="30">
        <v>656275</v>
      </c>
      <c r="C7" s="30">
        <v>360173</v>
      </c>
      <c r="D7" s="28">
        <f t="shared" si="0"/>
        <v>1016448</v>
      </c>
      <c r="E7" s="31">
        <v>23750</v>
      </c>
      <c r="F7" s="12">
        <f>D7/D5</f>
        <v>0.19076618170352685</v>
      </c>
      <c r="G7" s="6">
        <f>E7/E5</f>
        <v>1.0869565217391304</v>
      </c>
      <c r="H7" s="6"/>
      <c r="I7" s="17" t="s">
        <v>6</v>
      </c>
      <c r="J7" s="9">
        <v>84</v>
      </c>
      <c r="K7" s="9">
        <f>J7*F5*G5*1.05</f>
        <v>4.9720628049819435</v>
      </c>
      <c r="L7" s="10">
        <f>K7+(K7/K10)*K15</f>
        <v>7.4432855925652497</v>
      </c>
      <c r="M7" s="10">
        <f>L7*F6*G6</f>
        <v>2.96621724810836</v>
      </c>
      <c r="N7" s="8">
        <f>L7*F7*G7*1000000</f>
        <v>1543399.099807115</v>
      </c>
      <c r="O7" s="8">
        <f>L7*F8*G8*1000000</f>
        <v>748549.33061018691</v>
      </c>
      <c r="P7" s="11">
        <f>O7/O10</f>
        <v>0.19266055045871558</v>
      </c>
      <c r="Q7" s="7"/>
    </row>
    <row r="8" spans="1:20" x14ac:dyDescent="0.2">
      <c r="A8" s="29" t="s">
        <v>68</v>
      </c>
      <c r="B8" s="30">
        <v>314138</v>
      </c>
      <c r="C8" s="30">
        <v>195802</v>
      </c>
      <c r="D8" s="28">
        <f t="shared" si="0"/>
        <v>509940</v>
      </c>
      <c r="E8" s="31">
        <v>22960</v>
      </c>
      <c r="F8" s="12">
        <f>D8/D5</f>
        <v>9.5705148416737981E-2</v>
      </c>
      <c r="G8" s="6">
        <f>E8/E5</f>
        <v>1.0508009153318079</v>
      </c>
      <c r="H8" s="6"/>
      <c r="I8" s="17" t="s">
        <v>7</v>
      </c>
      <c r="J8" s="9">
        <v>42</v>
      </c>
      <c r="K8" s="9">
        <f>J8*F5*G5*1.05</f>
        <v>2.4860314024909718</v>
      </c>
      <c r="L8" s="10">
        <f>K8+(K8/K10)*K15</f>
        <v>3.7216427962826248</v>
      </c>
      <c r="M8" s="10">
        <f>L8*F6*G6</f>
        <v>1.48310862405418</v>
      </c>
      <c r="N8" s="8">
        <f>L8*F7*G7*1000000</f>
        <v>771699.54990355752</v>
      </c>
      <c r="O8" s="8">
        <f>L8*F8*G8*1000000</f>
        <v>374274.66530509345</v>
      </c>
      <c r="P8" s="11">
        <f>O8/O10</f>
        <v>9.633027522935779E-2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0.94705958190132256</v>
      </c>
      <c r="L9" s="10">
        <f>K9+(K9/K10)*K15</f>
        <v>1.4177686842981427</v>
      </c>
      <c r="M9" s="10">
        <f>L9*F6*G6</f>
        <v>0.56499376154444947</v>
      </c>
      <c r="N9" s="8">
        <f>L9*F7*G7*1000000</f>
        <v>293980.78091564099</v>
      </c>
      <c r="O9" s="8">
        <f>L9*F8*G8*1000000</f>
        <v>142580.82487813086</v>
      </c>
      <c r="P9" s="11">
        <f>O9/O10</f>
        <v>3.6697247706422027E-2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25.807373606811041</v>
      </c>
      <c r="L10" s="10">
        <f>L4+L5+L6+L7+L8+L9</f>
        <v>38.634196647124391</v>
      </c>
      <c r="M10" s="10">
        <f>M4+M5+M6+M7+M8+M9</f>
        <v>15.396080002086249</v>
      </c>
      <c r="N10" s="8">
        <f>N4+N5+N6+N7+N8+N9</f>
        <v>8010976.2799512157</v>
      </c>
      <c r="O10" s="8">
        <f>O4+O5+O6+O7+O8+O9</f>
        <v>3885327.4779290655</v>
      </c>
      <c r="P10" s="11">
        <f>P4+P5+P6+P7+P8+P9</f>
        <v>0.99999999999999989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0.45585725172732272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12.370965788586025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12.826823040313348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38.634196647124391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A37</f>
        <v>Pays de la Loire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B37</f>
        <v>4779000</v>
      </c>
      <c r="C22" s="6">
        <f>B45</f>
        <v>198139000</v>
      </c>
      <c r="D22" s="13">
        <f>B22/C22</f>
        <v>2.4119431308323953E-2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2022-09-22T07:24:17Z</dcterms:modified>
</cp:coreProperties>
</file>